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С РТ\Избирательные фонды\"/>
    </mc:Choice>
  </mc:AlternateContent>
  <bookViews>
    <workbookView xWindow="0" yWindow="0" windowWidth="28800" windowHeight="11700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H5" i="1" l="1"/>
  <c r="G5" i="1"/>
  <c r="F5" i="1"/>
  <c r="E5" i="1"/>
  <c r="B44" i="1" l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I5" i="1"/>
  <c r="D5" i="1"/>
  <c r="C5" i="1"/>
  <c r="B5" i="1"/>
  <c r="A5" i="1"/>
</calcChain>
</file>

<file path=xl/sharedStrings.xml><?xml version="1.0" encoding="utf-8"?>
<sst xmlns="http://schemas.openxmlformats.org/spreadsheetml/2006/main" count="43" uniqueCount="35">
  <si>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</si>
  <si>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Дополнительные выборы депутата Государственного Совета Республики Татарстан шестого созыва по Студенческому одномандатному избирательному округу №24</t>
  </si>
  <si>
    <t>Республика Татарстан (Татарстан)</t>
  </si>
  <si>
    <t>В руб.</t>
  </si>
  <si>
    <t>1</t>
  </si>
  <si>
    <t/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</si>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</sst>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K6" sqref="K6"/>
    </sheetView>
  </sheetViews>
  <sheetFormatPr defaultRowHeight="15" x14ac:dyDescent="0.25"/>
  <cols>
    <col min="1" max="1" width="6.140625" customWidth="1"/>
    <col min="2" max="2" width="41.7109375" customWidth="1"/>
    <col min="3" max="3" width="3.5703125" customWidth="1"/>
    <col min="4" max="4" width="10.42578125" customWidth="1"/>
    <col min="5" max="7" width="4" customWidth="1"/>
    <col min="8" max="9" width="10.42578125" customWidth="1"/>
    <col min="10" max="10" width="8.7109375" customWidth="1"/>
  </cols>
  <sheetData>
    <row r="1" spans="1:10" ht="29.4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0" ht="30.6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0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4" spans="1:10" x14ac:dyDescent="0.25">
      <c r="I4" s="1" t="s">
        <v>3</v>
      </c>
    </row>
    <row r="5" spans="1:10" ht="137.25" x14ac:dyDescent="0.25">
      <c r="A5" s="2" t="str">
        <f>"№ строки"</f>
        <v>№ строки</v>
      </c>
      <c r="B5" s="3" t="str">
        <f>"Строка финансового отчета"</f>
        <v>Строка финансового отчета</v>
      </c>
      <c r="C5" s="5" t="str">
        <f>"Шифр строки"</f>
        <v>Шифр строки</v>
      </c>
      <c r="D5" s="5" t="str">
        <f>"Итого по всем избирательным объединениям, кандидатам"</f>
        <v>Итого по всем избирательным объединениям, кандидатам</v>
      </c>
      <c r="E5" s="6" t="str">
        <f>"Аюпов Динар Хамбольевич"</f>
        <v>Аюпов Динар Хамбольевич</v>
      </c>
      <c r="F5" s="6" t="str">
        <f>"Балобанов Артём Юрьевич"</f>
        <v>Балобанов Артём Юрьевич</v>
      </c>
      <c r="G5" s="6" t="str">
        <f>"Мавлиев Рашид Маликович"</f>
        <v>Мавлиев Рашид Маликович</v>
      </c>
      <c r="H5" s="6" t="str">
        <f>"Сибгатуллин Ренат Раихатович"</f>
        <v>Сибгатуллин Ренат Раихатович</v>
      </c>
      <c r="I5" s="6" t="str">
        <f>"Избирательный округ (Студенческий (№ 24)), всего"</f>
        <v>Избирательный округ (Студенческий (№ 24)), всего</v>
      </c>
    </row>
    <row r="6" spans="1:10" x14ac:dyDescent="0.25">
      <c r="A6" s="8" t="s">
        <v>4</v>
      </c>
      <c r="B6" s="3" t="str">
        <f>"2"</f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4"/>
    </row>
    <row r="7" spans="1:10" x14ac:dyDescent="0.25">
      <c r="A7" s="9" t="s">
        <v>4</v>
      </c>
      <c r="B7" s="10" t="str">
        <f>"Поступило средств в избирательный фонд, всего"</f>
        <v>Поступило средств в избирательный фонд, всего</v>
      </c>
      <c r="C7" s="11">
        <v>10</v>
      </c>
      <c r="D7" s="12">
        <v>1000000</v>
      </c>
      <c r="E7" s="12">
        <v>0</v>
      </c>
      <c r="F7" s="12">
        <v>0</v>
      </c>
      <c r="G7" s="12">
        <v>0</v>
      </c>
      <c r="H7" s="12">
        <v>1000000</v>
      </c>
      <c r="I7" s="12">
        <v>1000000</v>
      </c>
      <c r="J7" s="7"/>
    </row>
    <row r="8" spans="1:10" x14ac:dyDescent="0.25">
      <c r="A8" s="9" t="s">
        <v>5</v>
      </c>
      <c r="B8" s="11" t="str">
        <f>"в том числе"</f>
        <v>в том числе</v>
      </c>
      <c r="C8" s="11"/>
      <c r="D8" s="12"/>
      <c r="E8" s="12"/>
      <c r="F8" s="12"/>
      <c r="G8" s="12"/>
      <c r="H8" s="12"/>
      <c r="I8" s="12"/>
      <c r="J8" s="7"/>
    </row>
    <row r="9" spans="1:10" ht="25.5" x14ac:dyDescent="0.25">
      <c r="A9" s="9" t="s">
        <v>6</v>
      </c>
      <c r="B9" s="10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9" s="11">
        <v>20</v>
      </c>
      <c r="D9" s="12">
        <v>1000000</v>
      </c>
      <c r="E9" s="12">
        <v>0</v>
      </c>
      <c r="F9" s="12">
        <v>0</v>
      </c>
      <c r="G9" s="12">
        <v>0</v>
      </c>
      <c r="H9" s="12">
        <v>1000000</v>
      </c>
      <c r="I9" s="12">
        <v>1000000</v>
      </c>
      <c r="J9" s="7"/>
    </row>
    <row r="10" spans="1:10" x14ac:dyDescent="0.25">
      <c r="A10" s="9" t="s">
        <v>5</v>
      </c>
      <c r="B10" s="11" t="str">
        <f>"из них"</f>
        <v>из них</v>
      </c>
      <c r="C10" s="11"/>
      <c r="D10" s="12"/>
      <c r="E10" s="12"/>
      <c r="F10" s="12"/>
      <c r="G10" s="12"/>
      <c r="H10" s="12"/>
      <c r="I10" s="12"/>
      <c r="J10" s="7"/>
    </row>
    <row r="11" spans="1:10" ht="25.5" x14ac:dyDescent="0.25">
      <c r="A11" s="9" t="s">
        <v>7</v>
      </c>
      <c r="B11" s="10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1" s="11">
        <v>30</v>
      </c>
      <c r="D11" s="12">
        <v>500000</v>
      </c>
      <c r="E11" s="12">
        <v>0</v>
      </c>
      <c r="F11" s="12">
        <v>0</v>
      </c>
      <c r="G11" s="12">
        <v>0</v>
      </c>
      <c r="H11" s="12">
        <v>500000</v>
      </c>
      <c r="I11" s="12">
        <v>500000</v>
      </c>
      <c r="J11" s="7"/>
    </row>
    <row r="12" spans="1:10" ht="25.5" x14ac:dyDescent="0.25">
      <c r="A12" s="9" t="s">
        <v>8</v>
      </c>
      <c r="B12" s="10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2" s="11">
        <v>40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7"/>
    </row>
    <row r="13" spans="1:10" x14ac:dyDescent="0.25">
      <c r="A13" s="9" t="s">
        <v>9</v>
      </c>
      <c r="B13" s="10" t="str">
        <f>"Добровольное пожертвование гражданина"</f>
        <v>Добровольное пожертвование гражданина</v>
      </c>
      <c r="C13" s="11">
        <v>50</v>
      </c>
      <c r="D13" s="12">
        <v>500000</v>
      </c>
      <c r="E13" s="12">
        <v>0</v>
      </c>
      <c r="F13" s="12">
        <v>0</v>
      </c>
      <c r="G13" s="12">
        <v>0</v>
      </c>
      <c r="H13" s="12">
        <v>500000</v>
      </c>
      <c r="I13" s="12">
        <v>500000</v>
      </c>
      <c r="J13" s="7"/>
    </row>
    <row r="14" spans="1:10" ht="25.5" x14ac:dyDescent="0.25">
      <c r="A14" s="9" t="s">
        <v>10</v>
      </c>
      <c r="B14" s="10" t="str">
        <f>"Добровольное пожертвование юридического лица"</f>
        <v>Добровольное пожертвование юридического лица</v>
      </c>
      <c r="C14" s="11">
        <v>60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7"/>
    </row>
    <row r="15" spans="1:10" ht="25.5" x14ac:dyDescent="0.25">
      <c r="A15" s="9" t="s">
        <v>11</v>
      </c>
      <c r="B15" s="10" t="str">
        <f>"Поступило в избирательный фонд денежных средств с нарушением установленного порядка"</f>
        <v>Поступило в избирательный фонд денежных средств с нарушением установленного порядка</v>
      </c>
      <c r="C15" s="11">
        <v>70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7"/>
    </row>
    <row r="16" spans="1:10" x14ac:dyDescent="0.25">
      <c r="A16" s="9" t="s">
        <v>5</v>
      </c>
      <c r="B16" s="11" t="str">
        <f>"из них"</f>
        <v>из них</v>
      </c>
      <c r="C16" s="11"/>
      <c r="D16" s="12"/>
      <c r="E16" s="12"/>
      <c r="F16" s="12"/>
      <c r="G16" s="12"/>
      <c r="H16" s="12"/>
      <c r="I16" s="12"/>
      <c r="J16" s="7"/>
    </row>
    <row r="17" spans="1:10" ht="25.5" x14ac:dyDescent="0.25">
      <c r="A17" s="9" t="s">
        <v>12</v>
      </c>
      <c r="B17" s="10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7" s="11">
        <v>80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7"/>
    </row>
    <row r="18" spans="1:10" ht="25.5" x14ac:dyDescent="0.25">
      <c r="A18" s="9" t="s">
        <v>13</v>
      </c>
      <c r="B18" s="10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8" s="11">
        <v>90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7"/>
    </row>
    <row r="19" spans="1:10" x14ac:dyDescent="0.25">
      <c r="A19" s="9" t="s">
        <v>14</v>
      </c>
      <c r="B19" s="10" t="str">
        <f>"Средства гражданина"</f>
        <v>Средства гражданина</v>
      </c>
      <c r="C19" s="11">
        <v>100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7"/>
    </row>
    <row r="20" spans="1:10" x14ac:dyDescent="0.25">
      <c r="A20" s="9" t="s">
        <v>15</v>
      </c>
      <c r="B20" s="10" t="str">
        <f>"Средства юридического лица"</f>
        <v>Средства юридического лица</v>
      </c>
      <c r="C20" s="11">
        <v>110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7"/>
    </row>
    <row r="21" spans="1:10" ht="25.5" x14ac:dyDescent="0.25">
      <c r="A21" s="9" t="s">
        <v>16</v>
      </c>
      <c r="B21" s="10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1">
        <v>120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7"/>
    </row>
    <row r="22" spans="1:10" x14ac:dyDescent="0.25">
      <c r="A22" s="9" t="s">
        <v>5</v>
      </c>
      <c r="B22" s="11" t="str">
        <f>"из них"</f>
        <v>из них</v>
      </c>
      <c r="C22" s="11"/>
      <c r="D22" s="12"/>
      <c r="E22" s="12"/>
      <c r="F22" s="12"/>
      <c r="G22" s="12"/>
      <c r="H22" s="12"/>
      <c r="I22" s="12"/>
      <c r="J22" s="7"/>
    </row>
    <row r="23" spans="1:10" x14ac:dyDescent="0.25">
      <c r="A23" s="9" t="s">
        <v>17</v>
      </c>
      <c r="B23" s="10" t="str">
        <f>"Перечислено в доход бюджета"</f>
        <v>Перечислено в доход бюджета</v>
      </c>
      <c r="C23" s="11">
        <v>130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7"/>
    </row>
    <row r="24" spans="1:10" ht="38.25" x14ac:dyDescent="0.25">
      <c r="A24" s="9" t="s">
        <v>18</v>
      </c>
      <c r="B24" s="10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4" s="11">
        <v>140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7"/>
    </row>
    <row r="25" spans="1:10" x14ac:dyDescent="0.25">
      <c r="A25" s="9" t="s">
        <v>5</v>
      </c>
      <c r="B25" s="11" t="str">
        <f>"из них"</f>
        <v>из них</v>
      </c>
      <c r="C25" s="11"/>
      <c r="D25" s="12"/>
      <c r="E25" s="12"/>
      <c r="F25" s="12"/>
      <c r="G25" s="12"/>
      <c r="H25" s="12"/>
      <c r="I25" s="12"/>
      <c r="J25" s="7"/>
    </row>
    <row r="26" spans="1:10" ht="38.25" x14ac:dyDescent="0.25">
      <c r="A26" s="9" t="s">
        <v>19</v>
      </c>
      <c r="B26" s="10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6" s="11">
        <v>150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7"/>
    </row>
    <row r="27" spans="1:10" ht="38.25" x14ac:dyDescent="0.25">
      <c r="A27" s="9" t="s">
        <v>20</v>
      </c>
      <c r="B27" s="10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7" s="11">
        <v>160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7"/>
    </row>
    <row r="28" spans="1:10" ht="25.5" x14ac:dyDescent="0.25">
      <c r="A28" s="9" t="s">
        <v>21</v>
      </c>
      <c r="B28" s="10" t="str">
        <f>"Средств, превышающих предельный размер добровольных пожертвований"</f>
        <v>Средств, превышающих предельный размер добровольных пожертвований</v>
      </c>
      <c r="C28" s="11">
        <v>170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7"/>
    </row>
    <row r="29" spans="1:10" ht="25.5" x14ac:dyDescent="0.25">
      <c r="A29" s="9" t="s">
        <v>22</v>
      </c>
      <c r="B29" s="10" t="str">
        <f>"Возвращено жертвователям денежных средств, поступивших в установленном порядке"</f>
        <v>Возвращено жертвователям денежных средств, поступивших в установленном порядке</v>
      </c>
      <c r="C29" s="11">
        <v>180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7"/>
    </row>
    <row r="30" spans="1:10" x14ac:dyDescent="0.25">
      <c r="A30" s="9" t="s">
        <v>23</v>
      </c>
      <c r="B30" s="10" t="str">
        <f>"Израсходовано средств, всего"</f>
        <v>Израсходовано средств, всего</v>
      </c>
      <c r="C30" s="11">
        <v>190</v>
      </c>
      <c r="D30" s="12">
        <v>1000000</v>
      </c>
      <c r="E30" s="12">
        <v>0</v>
      </c>
      <c r="F30" s="12">
        <v>0</v>
      </c>
      <c r="G30" s="12">
        <v>0</v>
      </c>
      <c r="H30" s="12">
        <v>1000000</v>
      </c>
      <c r="I30" s="12">
        <v>1000000</v>
      </c>
      <c r="J30" s="7"/>
    </row>
    <row r="31" spans="1:10" x14ac:dyDescent="0.25">
      <c r="A31" s="9" t="s">
        <v>5</v>
      </c>
      <c r="B31" s="11" t="str">
        <f>"из них"</f>
        <v>из них</v>
      </c>
      <c r="C31" s="11"/>
      <c r="D31" s="12"/>
      <c r="E31" s="12"/>
      <c r="F31" s="12"/>
      <c r="G31" s="12"/>
      <c r="H31" s="12"/>
      <c r="I31" s="12"/>
      <c r="J31" s="7"/>
    </row>
    <row r="32" spans="1:10" x14ac:dyDescent="0.25">
      <c r="A32" s="9" t="s">
        <v>24</v>
      </c>
      <c r="B32" s="10" t="str">
        <f>"На организацию сбора подписей избирателей"</f>
        <v>На организацию сбора подписей избирателей</v>
      </c>
      <c r="C32" s="11">
        <v>200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7"/>
    </row>
    <row r="33" spans="1:10" x14ac:dyDescent="0.25">
      <c r="A33" s="9" t="s">
        <v>5</v>
      </c>
      <c r="B33" s="11" t="str">
        <f>"из них"</f>
        <v>из них</v>
      </c>
      <c r="C33" s="11"/>
      <c r="D33" s="12"/>
      <c r="E33" s="12"/>
      <c r="F33" s="12"/>
      <c r="G33" s="12"/>
      <c r="H33" s="12"/>
      <c r="I33" s="12"/>
      <c r="J33" s="7"/>
    </row>
    <row r="34" spans="1:10" ht="25.5" x14ac:dyDescent="0.25">
      <c r="A34" s="9" t="s">
        <v>25</v>
      </c>
      <c r="B34" s="10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4" s="11">
        <v>210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7"/>
    </row>
    <row r="35" spans="1:10" ht="25.5" x14ac:dyDescent="0.25">
      <c r="A35" s="9" t="s">
        <v>26</v>
      </c>
      <c r="B35" s="10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5" s="11">
        <v>220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7"/>
    </row>
    <row r="36" spans="1:10" ht="25.5" x14ac:dyDescent="0.25">
      <c r="A36" s="9" t="s">
        <v>27</v>
      </c>
      <c r="B36" s="10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6" s="11">
        <v>230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7"/>
    </row>
    <row r="37" spans="1:10" ht="25.5" x14ac:dyDescent="0.25">
      <c r="A37" s="9" t="s">
        <v>28</v>
      </c>
      <c r="B37" s="10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7" s="11">
        <v>240</v>
      </c>
      <c r="D37" s="12">
        <v>947093</v>
      </c>
      <c r="E37" s="12">
        <v>0</v>
      </c>
      <c r="F37" s="12">
        <v>0</v>
      </c>
      <c r="G37" s="12">
        <v>0</v>
      </c>
      <c r="H37" s="12">
        <v>947093</v>
      </c>
      <c r="I37" s="12">
        <v>947093</v>
      </c>
      <c r="J37" s="7"/>
    </row>
    <row r="38" spans="1:10" ht="25.5" x14ac:dyDescent="0.25">
      <c r="A38" s="9" t="s">
        <v>29</v>
      </c>
      <c r="B38" s="10" t="str">
        <f>"На проведение публичных массовых мероприятий"</f>
        <v>На проведение публичных массовых мероприятий</v>
      </c>
      <c r="C38" s="11">
        <v>250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7"/>
    </row>
    <row r="39" spans="1:10" ht="25.5" x14ac:dyDescent="0.25">
      <c r="A39" s="9" t="s">
        <v>30</v>
      </c>
      <c r="B39" s="10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9" s="11">
        <v>260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7"/>
    </row>
    <row r="40" spans="1:10" ht="38.25" x14ac:dyDescent="0.25">
      <c r="A40" s="9" t="s">
        <v>31</v>
      </c>
      <c r="B40" s="10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40" s="11">
        <v>270</v>
      </c>
      <c r="D40" s="12">
        <v>35000</v>
      </c>
      <c r="E40" s="12">
        <v>0</v>
      </c>
      <c r="F40" s="12">
        <v>0</v>
      </c>
      <c r="G40" s="12">
        <v>0</v>
      </c>
      <c r="H40" s="12">
        <v>35000</v>
      </c>
      <c r="I40" s="12">
        <v>35000</v>
      </c>
      <c r="J40" s="7"/>
    </row>
    <row r="41" spans="1:10" ht="38.25" x14ac:dyDescent="0.25">
      <c r="A41" s="9" t="s">
        <v>32</v>
      </c>
      <c r="B41" s="10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41" s="11">
        <v>280</v>
      </c>
      <c r="D41" s="12">
        <v>17907</v>
      </c>
      <c r="E41" s="12">
        <v>0</v>
      </c>
      <c r="F41" s="12">
        <v>0</v>
      </c>
      <c r="G41" s="12">
        <v>0</v>
      </c>
      <c r="H41" s="12">
        <v>17907</v>
      </c>
      <c r="I41" s="12">
        <v>17907</v>
      </c>
      <c r="J41" s="7"/>
    </row>
    <row r="42" spans="1:10" ht="25.5" x14ac:dyDescent="0.25">
      <c r="A42" s="9" t="s">
        <v>33</v>
      </c>
      <c r="B42" s="10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42" s="11">
        <v>300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7"/>
    </row>
    <row r="43" spans="1:10" x14ac:dyDescent="0.25">
      <c r="A43" s="9" t="s">
        <v>5</v>
      </c>
      <c r="B43" s="11" t="str">
        <f>"из них"</f>
        <v>из них</v>
      </c>
      <c r="C43" s="11"/>
      <c r="D43" s="12"/>
      <c r="E43" s="12"/>
      <c r="F43" s="12"/>
      <c r="G43" s="12"/>
      <c r="H43" s="12"/>
      <c r="I43" s="12"/>
      <c r="J43" s="7"/>
    </row>
    <row r="44" spans="1:10" ht="38.25" x14ac:dyDescent="0.25">
      <c r="A44" s="9" t="s">
        <v>34</v>
      </c>
      <c r="B44" s="10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44" s="11">
        <v>290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7"/>
    </row>
    <row r="45" spans="1:10" x14ac:dyDescent="0.25">
      <c r="J45" s="7"/>
    </row>
  </sheetData>
  <mergeCells count="3">
    <mergeCell ref="A1:I1"/>
    <mergeCell ref="A2:I2"/>
    <mergeCell ref="A3:I3"/>
  </mergeCells>
  <pageMargins left="0.35433070866141736" right="0.15748031496062992" top="0.15748031496062992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cp:lastPrinted>2021-11-03T10:45:21Z</cp:lastPrinted>
  <dcterms:created xsi:type="dcterms:W3CDTF">2021-11-01T10:52:21Z</dcterms:created>
  <dcterms:modified xsi:type="dcterms:W3CDTF">2021-11-03T10:54:54Z</dcterms:modified>
</cp:coreProperties>
</file>